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ésorerie 12 mo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€&quot;"/>
    <numFmt numFmtId="165" formatCode="+#,##0 &quot;€&quot;;-#,##0 &quot;€&quot;;&quot;-&quot;"/>
  </numFmts>
  <fonts count="1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0A0E4A"/>
      <sz val="9"/>
    </font>
    <font>
      <name val="Arial"/>
      <b val="1"/>
      <color rgb="000A0E4A"/>
      <sz val="10"/>
    </font>
    <font>
      <name val="Arial"/>
      <b val="1"/>
      <color rgb="000000FF"/>
      <sz val="11"/>
    </font>
    <font>
      <name val="Arial"/>
      <i val="1"/>
      <color rgb="00888888"/>
      <sz val="9"/>
    </font>
    <font>
      <name val="Arial"/>
      <b val="1"/>
      <color rgb="00FFFFFF"/>
      <sz val="10"/>
    </font>
    <font>
      <name val="Arial"/>
      <b val="1"/>
      <color rgb="000A0E4A"/>
      <sz val="9"/>
    </font>
    <font>
      <name val="Arial"/>
      <b val="1"/>
      <color rgb="000000FF"/>
      <sz val="10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000000"/>
      <sz val="10"/>
    </font>
    <font>
      <name val="Arial"/>
      <b val="1"/>
      <color rgb="00000000"/>
      <sz val="11"/>
    </font>
    <font>
      <name val="Arial"/>
      <color rgb="00000000"/>
      <sz val="10"/>
    </font>
    <font>
      <name val="Arial"/>
      <color rgb="00888888"/>
      <sz val="9"/>
    </font>
  </fonts>
  <fills count="8">
    <fill>
      <patternFill/>
    </fill>
    <fill>
      <patternFill patternType="gray125"/>
    </fill>
    <fill>
      <patternFill patternType="solid">
        <fgColor rgb="000A0E4A"/>
      </patternFill>
    </fill>
    <fill>
      <patternFill patternType="solid">
        <fgColor rgb="00F0F2FF"/>
      </patternFill>
    </fill>
    <fill>
      <patternFill patternType="solid">
        <fgColor rgb="00FFFACD"/>
      </patternFill>
    </fill>
    <fill>
      <patternFill patternType="solid">
        <fgColor rgb="00E8EAFF"/>
      </patternFill>
    </fill>
    <fill>
      <patternFill patternType="solid">
        <fgColor rgb="00FFFFFF"/>
      </patternFill>
    </fill>
    <fill>
      <patternFill patternType="solid">
        <fgColor rgb="00C9A84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/>
    </xf>
    <xf numFmtId="164" fontId="4" fillId="4" borderId="1" applyAlignment="1" pivotButton="0" quotePrefix="0" xfId="0">
      <alignment horizontal="center"/>
    </xf>
    <xf numFmtId="0" fontId="5" fillId="0" borderId="0" pivotButton="0" quotePrefix="0" xfId="0"/>
    <xf numFmtId="0" fontId="7" fillId="0" borderId="0" applyAlignment="1" pivotButton="0" quotePrefix="0" xfId="0">
      <alignment horizontal="right"/>
    </xf>
    <xf numFmtId="164" fontId="8" fillId="4" borderId="1" applyAlignment="1" pivotButton="0" quotePrefix="0" xfId="0">
      <alignment horizontal="center"/>
    </xf>
    <xf numFmtId="0" fontId="6" fillId="2" borderId="0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center" vertical="center"/>
    </xf>
    <xf numFmtId="164" fontId="10" fillId="6" borderId="1" applyAlignment="1" pivotButton="0" quotePrefix="0" xfId="0">
      <alignment horizontal="center"/>
    </xf>
    <xf numFmtId="165" fontId="11" fillId="6" borderId="1" applyAlignment="1" pivotButton="0" quotePrefix="0" xfId="0">
      <alignment horizontal="center"/>
    </xf>
    <xf numFmtId="164" fontId="12" fillId="6" borderId="1" applyAlignment="1" pivotButton="0" quotePrefix="0" xfId="0">
      <alignment horizontal="center"/>
    </xf>
    <xf numFmtId="0" fontId="13" fillId="6" borderId="1" applyAlignment="1" pivotButton="0" quotePrefix="0" xfId="0">
      <alignment horizontal="center"/>
    </xf>
    <xf numFmtId="0" fontId="14" fillId="6" borderId="1" applyAlignment="1" pivotButton="0" quotePrefix="0" xfId="0">
      <alignment horizontal="center"/>
    </xf>
    <xf numFmtId="0" fontId="9" fillId="6" borderId="1" applyAlignment="1" pivotButton="0" quotePrefix="0" xfId="0">
      <alignment horizontal="center"/>
    </xf>
    <xf numFmtId="164" fontId="10" fillId="3" borderId="1" applyAlignment="1" pivotButton="0" quotePrefix="0" xfId="0">
      <alignment horizontal="center"/>
    </xf>
    <xf numFmtId="165" fontId="11" fillId="3" borderId="1" applyAlignment="1" pivotButton="0" quotePrefix="0" xfId="0">
      <alignment horizontal="center"/>
    </xf>
    <xf numFmtId="164" fontId="12" fillId="3" borderId="1" applyAlignment="1" pivotButton="0" quotePrefix="0" xfId="0">
      <alignment horizontal="center"/>
    </xf>
    <xf numFmtId="165" fontId="13" fillId="3" borderId="1" applyAlignment="1" pivotButton="0" quotePrefix="0" xfId="0">
      <alignment horizontal="center"/>
    </xf>
    <xf numFmtId="0" fontId="14" fillId="3" borderId="1" applyAlignment="1" pivotButton="0" quotePrefix="0" xfId="0">
      <alignment horizontal="center"/>
    </xf>
    <xf numFmtId="0" fontId="9" fillId="3" borderId="1" applyAlignment="1" pivotButton="0" quotePrefix="0" xfId="0">
      <alignment horizontal="center"/>
    </xf>
    <xf numFmtId="165" fontId="13" fillId="6" borderId="1" applyAlignment="1" pivotButton="0" quotePrefix="0" xfId="0">
      <alignment horizontal="center"/>
    </xf>
    <xf numFmtId="0" fontId="6" fillId="7" borderId="0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/>
    </xf>
    <xf numFmtId="0" fontId="0" fillId="7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de la Trésorerie</a:t>
            </a:r>
          </a:p>
        </rich>
      </tx>
    </title>
    <plotArea>
      <lineChart>
        <grouping val="standard"/>
        <ser>
          <idx val="0"/>
          <order val="0"/>
          <tx>
            <strRef>
              <f>'Trésorerie 12 mois'!E4</f>
            </strRef>
          </tx>
          <spPr>
            <a:ln xmlns:a="http://schemas.openxmlformats.org/drawingml/2006/main" w="28000">
              <a:solidFill>
                <a:srgbClr val="2B2EF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'Trésorerie 12 mois'!$A$5:$A$16</f>
            </numRef>
          </cat>
          <val>
            <numRef>
              <f>'Trésorerie 12 mois'!$E$5:$E$16</f>
            </numRef>
          </val>
        </ser>
        <ser>
          <idx val="1"/>
          <order val="1"/>
          <tx>
            <strRef>
              <f>'Trésorerie 12 mois'!B4</f>
            </strRef>
          </tx>
          <spPr>
            <a:ln xmlns:a="http://schemas.openxmlformats.org/drawingml/2006/main">
              <a:solidFill>
                <a:srgbClr val="44C87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'Trésorerie 12 mois'!$A$5:$A$16</f>
            </numRef>
          </cat>
          <val>
            <numRef>
              <f>'Trésorerie 12 mois'!$B$5:$B$16</f>
            </numRef>
          </val>
        </ser>
        <ser>
          <idx val="2"/>
          <order val="2"/>
          <tx>
            <strRef>
              <f>'Trésorerie 12 mois'!C4</f>
            </strRef>
          </tx>
          <spPr>
            <a:ln xmlns:a="http://schemas.openxmlformats.org/drawingml/2006/main">
              <a:solidFill>
                <a:srgbClr val="FF444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'Trésorerie 12 mois'!$A$5:$A$16</f>
            </numRef>
          </cat>
          <val>
            <numRef>
              <f>'Trésorerie 12 mois'!$C$5:$C$16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18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4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</cols>
  <sheetData>
    <row r="1" ht="30" customHeight="1">
      <c r="A1" s="1" t="inlineStr">
        <is>
          <t>SUIVI DE TRÉSORERIE — 12 MOIS</t>
        </is>
      </c>
    </row>
    <row r="2" ht="18" customHeight="1">
      <c r="A2" s="2" t="inlineStr">
        <is>
          <t>Offert par MNA Intelligent System — Colonnes bleues à saisir | Reste calculé automatiquement</t>
        </is>
      </c>
    </row>
    <row r="3">
      <c r="A3" s="3" t="inlineStr">
        <is>
          <t>Solde initial (€) :</t>
        </is>
      </c>
      <c r="C3" s="4" t="n">
        <v>25000</v>
      </c>
      <c r="D3" s="5" t="inlineStr">
        <is>
          <t>← Solde de départ</t>
        </is>
      </c>
      <c r="F3" s="6" t="inlineStr">
        <is>
          <t>Seuil d'alerte (€) :</t>
        </is>
      </c>
      <c r="H3" s="7" t="n">
        <v>10000</v>
      </c>
    </row>
    <row r="4" ht="30" customHeight="1">
      <c r="A4" s="8" t="inlineStr">
        <is>
          <t>Mois</t>
        </is>
      </c>
      <c r="B4" s="8" t="inlineStr">
        <is>
          <t>Encaissements (€)</t>
        </is>
      </c>
      <c r="C4" s="8" t="inlineStr">
        <is>
          <t>Décaissements (€)</t>
        </is>
      </c>
      <c r="D4" s="8" t="inlineStr">
        <is>
          <t>Flux net (€)</t>
        </is>
      </c>
      <c r="E4" s="8" t="inlineStr">
        <is>
          <t>Solde cumulé (€)</t>
        </is>
      </c>
      <c r="F4" s="8" t="inlineStr">
        <is>
          <t>Vs mois préc. (€)</t>
        </is>
      </c>
      <c r="G4" s="8" t="inlineStr">
        <is>
          <t>Trésorerie min (€)</t>
        </is>
      </c>
      <c r="H4" s="8" t="inlineStr">
        <is>
          <t>Trésorerie max (€)</t>
        </is>
      </c>
      <c r="I4" s="8" t="inlineStr">
        <is>
          <t>Statut</t>
        </is>
      </c>
    </row>
    <row r="5" ht="24" customHeight="1">
      <c r="A5" s="9" t="inlineStr">
        <is>
          <t>Janv.</t>
        </is>
      </c>
      <c r="B5" s="10" t="n">
        <v>42000</v>
      </c>
      <c r="C5" s="10" t="n">
        <v>38000</v>
      </c>
      <c r="D5" s="11">
        <f>B5-C5</f>
        <v/>
      </c>
      <c r="E5" s="12">
        <f>$C$3+D5</f>
        <v/>
      </c>
      <c r="F5" s="13" t="inlineStr">
        <is>
          <t>—</t>
        </is>
      </c>
      <c r="G5" s="14" t="inlineStr">
        <is>
          <t>—</t>
        </is>
      </c>
      <c r="H5" s="14" t="inlineStr">
        <is>
          <t>—</t>
        </is>
      </c>
      <c r="I5" s="15">
        <f>IF(E5&lt;0,"🔴 NÉGATIF",IF(E5&lt;$H$3,"🟠 ATTENTION","🟢 OK"))</f>
        <v/>
      </c>
    </row>
    <row r="6" ht="24" customHeight="1">
      <c r="A6" s="9" t="inlineStr">
        <is>
          <t>Févr.</t>
        </is>
      </c>
      <c r="B6" s="16" t="n">
        <v>38000</v>
      </c>
      <c r="C6" s="16" t="n">
        <v>42000</v>
      </c>
      <c r="D6" s="17">
        <f>B6-C6</f>
        <v/>
      </c>
      <c r="E6" s="18">
        <f>E5+D6</f>
        <v/>
      </c>
      <c r="F6" s="19">
        <f>E6-E5</f>
        <v/>
      </c>
      <c r="G6" s="20" t="inlineStr">
        <is>
          <t>—</t>
        </is>
      </c>
      <c r="H6" s="20" t="inlineStr">
        <is>
          <t>—</t>
        </is>
      </c>
      <c r="I6" s="21">
        <f>IF(E6&lt;0,"🔴 NÉGATIF",IF(E6&lt;$H$3,"🟠 ATTENTION","🟢 OK"))</f>
        <v/>
      </c>
    </row>
    <row r="7" ht="24" customHeight="1">
      <c r="A7" s="9" t="inlineStr">
        <is>
          <t>Mars</t>
        </is>
      </c>
      <c r="B7" s="10" t="n">
        <v>55000</v>
      </c>
      <c r="C7" s="10" t="n">
        <v>48000</v>
      </c>
      <c r="D7" s="11">
        <f>B7-C7</f>
        <v/>
      </c>
      <c r="E7" s="12">
        <f>E6+D7</f>
        <v/>
      </c>
      <c r="F7" s="22">
        <f>E7-E6</f>
        <v/>
      </c>
      <c r="G7" s="14" t="inlineStr">
        <is>
          <t>—</t>
        </is>
      </c>
      <c r="H7" s="14" t="inlineStr">
        <is>
          <t>—</t>
        </is>
      </c>
      <c r="I7" s="15">
        <f>IF(E7&lt;0,"🔴 NÉGATIF",IF(E7&lt;$H$3,"🟠 ATTENTION","🟢 OK"))</f>
        <v/>
      </c>
    </row>
    <row r="8" ht="24" customHeight="1">
      <c r="A8" s="9" t="inlineStr">
        <is>
          <t>Avr.</t>
        </is>
      </c>
      <c r="B8" s="16" t="n">
        <v>61000</v>
      </c>
      <c r="C8" s="16" t="n">
        <v>52000</v>
      </c>
      <c r="D8" s="17">
        <f>B8-C8</f>
        <v/>
      </c>
      <c r="E8" s="18">
        <f>E7+D8</f>
        <v/>
      </c>
      <c r="F8" s="19">
        <f>E8-E7</f>
        <v/>
      </c>
      <c r="G8" s="20" t="inlineStr">
        <is>
          <t>—</t>
        </is>
      </c>
      <c r="H8" s="20" t="inlineStr">
        <is>
          <t>—</t>
        </is>
      </c>
      <c r="I8" s="21">
        <f>IF(E8&lt;0,"🔴 NÉGATIF",IF(E8&lt;$H$3,"🟠 ATTENTION","🟢 OK"))</f>
        <v/>
      </c>
    </row>
    <row r="9" ht="24" customHeight="1">
      <c r="A9" s="9" t="inlineStr">
        <is>
          <t>Mai</t>
        </is>
      </c>
      <c r="B9" s="10" t="n">
        <v>58000</v>
      </c>
      <c r="C9" s="10" t="n">
        <v>55000</v>
      </c>
      <c r="D9" s="11">
        <f>B9-C9</f>
        <v/>
      </c>
      <c r="E9" s="12">
        <f>E8+D9</f>
        <v/>
      </c>
      <c r="F9" s="22">
        <f>E9-E8</f>
        <v/>
      </c>
      <c r="G9" s="14" t="inlineStr">
        <is>
          <t>—</t>
        </is>
      </c>
      <c r="H9" s="14" t="inlineStr">
        <is>
          <t>—</t>
        </is>
      </c>
      <c r="I9" s="15">
        <f>IF(E9&lt;0,"🔴 NÉGATIF",IF(E9&lt;$H$3,"🟠 ATTENTION","🟢 OK"))</f>
        <v/>
      </c>
    </row>
    <row r="10" ht="24" customHeight="1">
      <c r="A10" s="9" t="inlineStr">
        <is>
          <t>Juin</t>
        </is>
      </c>
      <c r="B10" s="16" t="n">
        <v>72000</v>
      </c>
      <c r="C10" s="16" t="n">
        <v>60000</v>
      </c>
      <c r="D10" s="17">
        <f>B10-C10</f>
        <v/>
      </c>
      <c r="E10" s="18">
        <f>E9+D10</f>
        <v/>
      </c>
      <c r="F10" s="19">
        <f>E10-E9</f>
        <v/>
      </c>
      <c r="G10" s="20" t="inlineStr">
        <is>
          <t>—</t>
        </is>
      </c>
      <c r="H10" s="20" t="inlineStr">
        <is>
          <t>—</t>
        </is>
      </c>
      <c r="I10" s="21">
        <f>IF(E10&lt;0,"🔴 NÉGATIF",IF(E10&lt;$H$3,"🟠 ATTENTION","🟢 OK"))</f>
        <v/>
      </c>
    </row>
    <row r="11" ht="24" customHeight="1">
      <c r="A11" s="9" t="inlineStr">
        <is>
          <t>Juil.</t>
        </is>
      </c>
      <c r="B11" s="10" t="n">
        <v>45000</v>
      </c>
      <c r="C11" s="10" t="n">
        <v>50000</v>
      </c>
      <c r="D11" s="11">
        <f>B11-C11</f>
        <v/>
      </c>
      <c r="E11" s="12">
        <f>E10+D11</f>
        <v/>
      </c>
      <c r="F11" s="22">
        <f>E11-E10</f>
        <v/>
      </c>
      <c r="G11" s="14" t="inlineStr">
        <is>
          <t>—</t>
        </is>
      </c>
      <c r="H11" s="14" t="inlineStr">
        <is>
          <t>—</t>
        </is>
      </c>
      <c r="I11" s="15">
        <f>IF(E11&lt;0,"🔴 NÉGATIF",IF(E11&lt;$H$3,"🟠 ATTENTION","🟢 OK"))</f>
        <v/>
      </c>
    </row>
    <row r="12" ht="24" customHeight="1">
      <c r="A12" s="9" t="inlineStr">
        <is>
          <t>Août</t>
        </is>
      </c>
      <c r="B12" s="16" t="n">
        <v>30000</v>
      </c>
      <c r="C12" s="16" t="n">
        <v>45000</v>
      </c>
      <c r="D12" s="17">
        <f>B12-C12</f>
        <v/>
      </c>
      <c r="E12" s="18">
        <f>E11+D12</f>
        <v/>
      </c>
      <c r="F12" s="19">
        <f>E12-E11</f>
        <v/>
      </c>
      <c r="G12" s="20" t="inlineStr">
        <is>
          <t>—</t>
        </is>
      </c>
      <c r="H12" s="20" t="inlineStr">
        <is>
          <t>—</t>
        </is>
      </c>
      <c r="I12" s="21">
        <f>IF(E12&lt;0,"🔴 NÉGATIF",IF(E12&lt;$H$3,"🟠 ATTENTION","🟢 OK"))</f>
        <v/>
      </c>
    </row>
    <row r="13" ht="24" customHeight="1">
      <c r="A13" s="9" t="inlineStr">
        <is>
          <t>Sept.</t>
        </is>
      </c>
      <c r="B13" s="10" t="n">
        <v>65000</v>
      </c>
      <c r="C13" s="10" t="n">
        <v>55000</v>
      </c>
      <c r="D13" s="11">
        <f>B13-C13</f>
        <v/>
      </c>
      <c r="E13" s="12">
        <f>E12+D13</f>
        <v/>
      </c>
      <c r="F13" s="22">
        <f>E13-E12</f>
        <v/>
      </c>
      <c r="G13" s="14" t="inlineStr">
        <is>
          <t>—</t>
        </is>
      </c>
      <c r="H13" s="14" t="inlineStr">
        <is>
          <t>—</t>
        </is>
      </c>
      <c r="I13" s="15">
        <f>IF(E13&lt;0,"🔴 NÉGATIF",IF(E13&lt;$H$3,"🟠 ATTENTION","🟢 OK"))</f>
        <v/>
      </c>
    </row>
    <row r="14" ht="24" customHeight="1">
      <c r="A14" s="9" t="inlineStr">
        <is>
          <t>Oct.</t>
        </is>
      </c>
      <c r="B14" s="16" t="n">
        <v>70000</v>
      </c>
      <c r="C14" s="16" t="n">
        <v>62000</v>
      </c>
      <c r="D14" s="17">
        <f>B14-C14</f>
        <v/>
      </c>
      <c r="E14" s="18">
        <f>E13+D14</f>
        <v/>
      </c>
      <c r="F14" s="19">
        <f>E14-E13</f>
        <v/>
      </c>
      <c r="G14" s="20" t="inlineStr">
        <is>
          <t>—</t>
        </is>
      </c>
      <c r="H14" s="20" t="inlineStr">
        <is>
          <t>—</t>
        </is>
      </c>
      <c r="I14" s="21">
        <f>IF(E14&lt;0,"🔴 NÉGATIF",IF(E14&lt;$H$3,"🟠 ATTENTION","🟢 OK"))</f>
        <v/>
      </c>
    </row>
    <row r="15" ht="24" customHeight="1">
      <c r="A15" s="9" t="inlineStr">
        <is>
          <t>Nov.</t>
        </is>
      </c>
      <c r="B15" s="10" t="n">
        <v>82000</v>
      </c>
      <c r="C15" s="10" t="n">
        <v>68000</v>
      </c>
      <c r="D15" s="11">
        <f>B15-C15</f>
        <v/>
      </c>
      <c r="E15" s="12">
        <f>E14+D15</f>
        <v/>
      </c>
      <c r="F15" s="22">
        <f>E15-E14</f>
        <v/>
      </c>
      <c r="G15" s="14" t="inlineStr">
        <is>
          <t>—</t>
        </is>
      </c>
      <c r="H15" s="14" t="inlineStr">
        <is>
          <t>—</t>
        </is>
      </c>
      <c r="I15" s="15">
        <f>IF(E15&lt;0,"🔴 NÉGATIF",IF(E15&lt;$H$3,"🟠 ATTENTION","🟢 OK"))</f>
        <v/>
      </c>
    </row>
    <row r="16" ht="24" customHeight="1">
      <c r="A16" s="9" t="inlineStr">
        <is>
          <t>Déc.</t>
        </is>
      </c>
      <c r="B16" s="16" t="n">
        <v>95000</v>
      </c>
      <c r="C16" s="16" t="n">
        <v>75000</v>
      </c>
      <c r="D16" s="17">
        <f>B16-C16</f>
        <v/>
      </c>
      <c r="E16" s="18">
        <f>E15+D16</f>
        <v/>
      </c>
      <c r="F16" s="19">
        <f>E16-E15</f>
        <v/>
      </c>
      <c r="G16" s="20" t="inlineStr">
        <is>
          <t>—</t>
        </is>
      </c>
      <c r="H16" s="20" t="inlineStr">
        <is>
          <t>—</t>
        </is>
      </c>
      <c r="I16" s="21">
        <f>IF(E16&lt;0,"🔴 NÉGATIF",IF(E16&lt;$H$3,"🟠 ATTENTION","🟢 OK"))</f>
        <v/>
      </c>
    </row>
    <row r="17" ht="26" customHeight="1">
      <c r="A17" s="23" t="inlineStr">
        <is>
          <t>TOTAL ANNUEL</t>
        </is>
      </c>
      <c r="B17" s="24">
        <f>SUM(B5:B16)</f>
        <v/>
      </c>
      <c r="C17" s="24">
        <f>SUM(C5:C16)</f>
        <v/>
      </c>
      <c r="D17" s="24">
        <f>SUM(D5:D16)</f>
        <v/>
      </c>
      <c r="E17" s="24">
        <f>E16</f>
        <v/>
      </c>
      <c r="F17" s="25" t="n"/>
      <c r="G17" s="25" t="n"/>
      <c r="H17" s="25" t="n"/>
      <c r="I17" s="25" t="n"/>
    </row>
  </sheetData>
  <mergeCells count="4">
    <mergeCell ref="A1:I1"/>
    <mergeCell ref="A3:B3"/>
    <mergeCell ref="A2:I2"/>
    <mergeCell ref="F3:G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2026-03-09T16:11:00Z</dcterms:created>
  <dcterms:modified xmlns:dcterms="http://purl.org/dc/terms/" xmlns:xsi="http://www.w3.org/2001/XMLSchema-instance" xsi:type="dcterms:W3CDTF">2026-03-09T16:11:00Z</dcterms:modified>
</cp:coreProperties>
</file>